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r Suspension Calculations" sheetId="1" r:id="rId1"/>
  </sheets>
  <definedNames>
    <definedName name="total_weight_of_car">'Car Suspension Calculations'!$B$41</definedName>
  </definedNames>
  <calcPr fullCalcOnLoad="1"/>
</workbook>
</file>

<file path=xl/comments1.xml><?xml version="1.0" encoding="utf-8"?>
<comments xmlns="http://schemas.openxmlformats.org/spreadsheetml/2006/main">
  <authors>
    <author>Marc Bell</author>
  </authors>
  <commentList>
    <comment ref="B28" authorId="0">
      <text>
        <r>
          <rPr>
            <b/>
            <sz val="8"/>
            <rFont val="Tahoma"/>
            <family val="0"/>
          </rPr>
          <t>Source: 
LoCost archives - 55Kg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 = 3.13*
     ______________
_/ Vertical Stiffness
      ------------------
       Sprung weight</t>
        </r>
      </text>
    </comment>
    <comment ref="B15" authorId="0">
      <text>
        <r>
          <rPr>
            <b/>
            <sz val="8"/>
            <rFont val="Tahoma"/>
            <family val="0"/>
          </rPr>
          <t>246lb Weight applied across axle - deflections measured: 1cm (NS) and 1.1cm (OS)</t>
        </r>
      </text>
    </comment>
    <comment ref="B5" authorId="0">
      <text>
        <r>
          <rPr>
            <b/>
            <sz val="8"/>
            <rFont val="Tahoma"/>
            <family val="0"/>
          </rPr>
          <t>Weights measured with no driver and 1gallon of fuel</t>
        </r>
      </text>
    </comment>
  </commentList>
</comments>
</file>

<file path=xl/sharedStrings.xml><?xml version="1.0" encoding="utf-8"?>
<sst xmlns="http://schemas.openxmlformats.org/spreadsheetml/2006/main" count="67" uniqueCount="29">
  <si>
    <t>Kg</t>
  </si>
  <si>
    <t>Total Weight on Wheel</t>
  </si>
  <si>
    <t>Unsprung Weight</t>
  </si>
  <si>
    <t>Sprung Weight</t>
  </si>
  <si>
    <t>% FRONT</t>
  </si>
  <si>
    <t>% REAR</t>
  </si>
  <si>
    <t>Spring Fitted (lb/")</t>
  </si>
  <si>
    <t>Spring Fitted (Kg/")</t>
  </si>
  <si>
    <t>Total Weight of Car</t>
  </si>
  <si>
    <t>Ideal Corner Weight</t>
  </si>
  <si>
    <t>All weights in Kg unless stated</t>
  </si>
  <si>
    <t>Vertical Stiffness (lb/")</t>
  </si>
  <si>
    <t>Sprung Weight (lb)</t>
  </si>
  <si>
    <r>
      <t xml:space="preserve">Measured values in </t>
    </r>
    <r>
      <rPr>
        <sz val="10"/>
        <color indexed="10"/>
        <rFont val="Arial"/>
        <family val="2"/>
      </rPr>
      <t>RED</t>
    </r>
  </si>
  <si>
    <r>
      <t xml:space="preserve">Known values in </t>
    </r>
    <r>
      <rPr>
        <sz val="10"/>
        <color indexed="14"/>
        <rFont val="Arial"/>
        <family val="2"/>
      </rPr>
      <t>MAGENTA</t>
    </r>
  </si>
  <si>
    <t>Delta</t>
  </si>
  <si>
    <t>Natural Freq, Hz</t>
  </si>
  <si>
    <t>Natural Period, s</t>
  </si>
  <si>
    <t>Front Track</t>
  </si>
  <si>
    <t>Rear Track</t>
  </si>
  <si>
    <t>Wheelbase</t>
  </si>
  <si>
    <t>CofG position Left/Right of centreline</t>
  </si>
  <si>
    <t>CofG position forward of Rear centreline</t>
  </si>
  <si>
    <t>cm</t>
  </si>
  <si>
    <t>Average Track</t>
  </si>
  <si>
    <t>Striker Suspension Setup</t>
  </si>
  <si>
    <t>Marc Bell     07/07/2001</t>
  </si>
  <si>
    <t>All other values are calculated</t>
  </si>
  <si>
    <t>Based on theory and equations from the book:  "How to make your car Handle" by Fred Puhn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</si>
</sst>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0" fontId="0" fillId="0" borderId="0" xfId="0" applyAlignment="1" quotePrefix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0</xdr:rowOff>
    </xdr:from>
    <xdr:to>
      <xdr:col>7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57350"/>
          <a:ext cx="32385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E6" sqref="E6"/>
    </sheetView>
  </sheetViews>
  <sheetFormatPr defaultColWidth="9.140625" defaultRowHeight="12.75"/>
  <cols>
    <col min="1" max="1" width="20.7109375" style="0" customWidth="1"/>
    <col min="2" max="2" width="11.00390625" style="1" customWidth="1"/>
    <col min="7" max="7" width="12.140625" style="0" customWidth="1"/>
    <col min="8" max="8" width="20.7109375" style="0" customWidth="1"/>
    <col min="9" max="9" width="9.140625" style="1" customWidth="1"/>
  </cols>
  <sheetData>
    <row r="1" spans="1:9" ht="15.75">
      <c r="A1" s="9" t="s">
        <v>25</v>
      </c>
      <c r="D1" t="s">
        <v>14</v>
      </c>
      <c r="H1" s="28" t="s">
        <v>28</v>
      </c>
      <c r="I1" s="29"/>
    </row>
    <row r="2" spans="1:9" ht="12.75">
      <c r="A2" s="12" t="s">
        <v>26</v>
      </c>
      <c r="D2" t="s">
        <v>13</v>
      </c>
      <c r="H2" s="28"/>
      <c r="I2" s="29"/>
    </row>
    <row r="3" spans="1:9" ht="12.75">
      <c r="A3" t="s">
        <v>10</v>
      </c>
      <c r="D3" t="s">
        <v>27</v>
      </c>
      <c r="H3" s="28"/>
      <c r="I3" s="29"/>
    </row>
    <row r="4" ht="12.75"/>
    <row r="5" spans="1:9" ht="12.75">
      <c r="A5" s="13" t="s">
        <v>1</v>
      </c>
      <c r="B5" s="14">
        <v>114</v>
      </c>
      <c r="H5" s="13" t="s">
        <v>1</v>
      </c>
      <c r="I5" s="14">
        <v>96</v>
      </c>
    </row>
    <row r="6" spans="1:9" ht="12.75">
      <c r="A6" s="15" t="s">
        <v>9</v>
      </c>
      <c r="B6" s="16">
        <f>E9*(B5+B25)</f>
        <v>109.26014319809069</v>
      </c>
      <c r="H6" s="15" t="s">
        <v>9</v>
      </c>
      <c r="I6" s="16">
        <f>E9*(I5+I25)</f>
        <v>100.7398568019093</v>
      </c>
    </row>
    <row r="7" spans="1:9" ht="12.75">
      <c r="A7" s="15" t="s">
        <v>15</v>
      </c>
      <c r="B7" s="16">
        <f>B6-B5</f>
        <v>-4.739856801909312</v>
      </c>
      <c r="E7" s="6"/>
      <c r="H7" s="15" t="s">
        <v>15</v>
      </c>
      <c r="I7" s="16">
        <f>I6-I5</f>
        <v>4.739856801909298</v>
      </c>
    </row>
    <row r="8" spans="1:9" ht="12.75">
      <c r="A8" s="15" t="s">
        <v>2</v>
      </c>
      <c r="B8" s="17">
        <v>28</v>
      </c>
      <c r="E8" s="25" t="s">
        <v>4</v>
      </c>
      <c r="H8" s="15" t="s">
        <v>2</v>
      </c>
      <c r="I8" s="17">
        <v>29</v>
      </c>
    </row>
    <row r="9" spans="1:9" ht="12.75">
      <c r="A9" s="15" t="s">
        <v>3</v>
      </c>
      <c r="B9" s="17">
        <f>B5-B8</f>
        <v>86</v>
      </c>
      <c r="E9" s="4">
        <f>(B5+I5)/B41</f>
        <v>0.5011933174224343</v>
      </c>
      <c r="H9" s="15" t="s">
        <v>3</v>
      </c>
      <c r="I9" s="17">
        <f>I5-I8</f>
        <v>67</v>
      </c>
    </row>
    <row r="10" spans="1:9" ht="12.75">
      <c r="A10" s="15" t="s">
        <v>12</v>
      </c>
      <c r="B10" s="17">
        <f>B9*2.2</f>
        <v>189.20000000000002</v>
      </c>
      <c r="H10" s="15" t="s">
        <v>12</v>
      </c>
      <c r="I10" s="17">
        <f>I9*2.2</f>
        <v>147.4</v>
      </c>
    </row>
    <row r="11" spans="1:9" ht="12.75">
      <c r="A11" s="15"/>
      <c r="B11" s="17"/>
      <c r="H11" s="15"/>
      <c r="I11" s="17"/>
    </row>
    <row r="12" spans="1:9" ht="12.75">
      <c r="A12" s="15" t="s">
        <v>6</v>
      </c>
      <c r="B12" s="18">
        <v>130</v>
      </c>
      <c r="H12" s="15" t="s">
        <v>6</v>
      </c>
      <c r="I12" s="18">
        <v>130</v>
      </c>
    </row>
    <row r="13" spans="1:9" ht="12.75">
      <c r="A13" s="15" t="s">
        <v>7</v>
      </c>
      <c r="B13" s="19">
        <f>B12/2.2</f>
        <v>59.090909090909086</v>
      </c>
      <c r="H13" s="15" t="s">
        <v>7</v>
      </c>
      <c r="I13" s="19">
        <f>I12/2.2</f>
        <v>59.090909090909086</v>
      </c>
    </row>
    <row r="14" spans="1:9" ht="12.75">
      <c r="A14" s="15"/>
      <c r="B14" s="17"/>
      <c r="H14" s="15"/>
      <c r="I14" s="17"/>
    </row>
    <row r="15" spans="1:9" ht="12.75">
      <c r="A15" s="15" t="s">
        <v>11</v>
      </c>
      <c r="B15" s="20">
        <v>315</v>
      </c>
      <c r="H15" s="15" t="s">
        <v>11</v>
      </c>
      <c r="I15" s="20">
        <v>286</v>
      </c>
    </row>
    <row r="16" spans="1:9" ht="12.75">
      <c r="A16" s="15"/>
      <c r="B16" s="17"/>
      <c r="H16" s="15"/>
      <c r="I16" s="17"/>
    </row>
    <row r="17" spans="1:9" ht="12.75">
      <c r="A17" s="15" t="s">
        <v>16</v>
      </c>
      <c r="B17" s="21">
        <f>3.13/SQRT((B15/B10))</f>
        <v>2.425770033199407</v>
      </c>
      <c r="H17" s="15" t="s">
        <v>16</v>
      </c>
      <c r="I17" s="21">
        <f>3.13/SQRT((I15/I10))</f>
        <v>2.2470361675908865</v>
      </c>
    </row>
    <row r="18" spans="1:9" ht="12.75">
      <c r="A18" s="22" t="s">
        <v>17</v>
      </c>
      <c r="B18" s="23">
        <f>1/B17</f>
        <v>0.4122402314786104</v>
      </c>
      <c r="H18" s="22" t="s">
        <v>17</v>
      </c>
      <c r="I18" s="23">
        <f>1/I17</f>
        <v>0.44503066502580124</v>
      </c>
    </row>
    <row r="19" ht="12.75"/>
    <row r="20" ht="12.75"/>
    <row r="21" ht="12.75"/>
    <row r="22" ht="12.75"/>
    <row r="23" ht="12.75"/>
    <row r="24" ht="12.75"/>
    <row r="25" spans="1:9" ht="12.75">
      <c r="A25" s="13" t="s">
        <v>1</v>
      </c>
      <c r="B25" s="14">
        <v>104</v>
      </c>
      <c r="H25" s="13" t="s">
        <v>1</v>
      </c>
      <c r="I25" s="14">
        <v>105</v>
      </c>
    </row>
    <row r="26" spans="1:9" ht="12.75">
      <c r="A26" s="15" t="s">
        <v>9</v>
      </c>
      <c r="B26" s="16">
        <f>E34*(B25+B5)</f>
        <v>108.7398568019093</v>
      </c>
      <c r="H26" s="15" t="s">
        <v>9</v>
      </c>
      <c r="I26" s="16">
        <f>E34*(I25+I5)</f>
        <v>100.26014319809069</v>
      </c>
    </row>
    <row r="27" spans="1:9" ht="12.75">
      <c r="A27" s="15" t="s">
        <v>15</v>
      </c>
      <c r="B27" s="16">
        <f>B26-B25</f>
        <v>4.739856801909298</v>
      </c>
      <c r="H27" s="15" t="s">
        <v>15</v>
      </c>
      <c r="I27" s="16">
        <f>I26-I25</f>
        <v>-4.739856801909312</v>
      </c>
    </row>
    <row r="28" spans="1:9" ht="12.75">
      <c r="A28" s="15" t="s">
        <v>2</v>
      </c>
      <c r="B28" s="17">
        <v>28</v>
      </c>
      <c r="H28" s="15" t="s">
        <v>2</v>
      </c>
      <c r="I28" s="17">
        <v>28</v>
      </c>
    </row>
    <row r="29" spans="1:9" ht="12.75">
      <c r="A29" s="15" t="s">
        <v>3</v>
      </c>
      <c r="B29" s="17">
        <f>B25-B28</f>
        <v>76</v>
      </c>
      <c r="H29" s="15" t="s">
        <v>3</v>
      </c>
      <c r="I29" s="17">
        <f>I25-I28</f>
        <v>77</v>
      </c>
    </row>
    <row r="30" spans="1:9" ht="12.75">
      <c r="A30" s="15" t="s">
        <v>12</v>
      </c>
      <c r="B30" s="17">
        <f>B29*2.2</f>
        <v>167.20000000000002</v>
      </c>
      <c r="H30" s="15" t="s">
        <v>12</v>
      </c>
      <c r="I30" s="17">
        <f>I29*2.2</f>
        <v>169.4</v>
      </c>
    </row>
    <row r="31" spans="1:9" ht="12.75">
      <c r="A31" s="15"/>
      <c r="B31" s="17"/>
      <c r="H31" s="15"/>
      <c r="I31" s="17"/>
    </row>
    <row r="32" spans="1:9" ht="12.75">
      <c r="A32" s="15" t="s">
        <v>6</v>
      </c>
      <c r="B32" s="18">
        <v>130</v>
      </c>
      <c r="H32" s="15" t="s">
        <v>6</v>
      </c>
      <c r="I32" s="18">
        <v>130</v>
      </c>
    </row>
    <row r="33" spans="1:9" ht="12.75">
      <c r="A33" s="15" t="s">
        <v>7</v>
      </c>
      <c r="B33" s="19">
        <f>B32/2.2</f>
        <v>59.090909090909086</v>
      </c>
      <c r="E33" s="25" t="s">
        <v>5</v>
      </c>
      <c r="H33" s="15" t="s">
        <v>7</v>
      </c>
      <c r="I33" s="19">
        <f>I32/2.2</f>
        <v>59.090909090909086</v>
      </c>
    </row>
    <row r="34" spans="1:9" ht="12.75">
      <c r="A34" s="15"/>
      <c r="B34" s="24"/>
      <c r="C34" s="2"/>
      <c r="D34" s="2"/>
      <c r="E34" s="4">
        <f>(B25+I25)/B41</f>
        <v>0.4988066825775656</v>
      </c>
      <c r="F34" s="3"/>
      <c r="H34" s="15"/>
      <c r="I34" s="17"/>
    </row>
    <row r="35" spans="1:9" ht="12.75">
      <c r="A35" s="15" t="s">
        <v>11</v>
      </c>
      <c r="B35" s="20">
        <v>120</v>
      </c>
      <c r="C35" s="1"/>
      <c r="D35" s="1"/>
      <c r="H35" s="15" t="s">
        <v>11</v>
      </c>
      <c r="I35" s="20">
        <v>116</v>
      </c>
    </row>
    <row r="36" spans="1:9" ht="12.75">
      <c r="A36" s="15"/>
      <c r="B36" s="17"/>
      <c r="C36" s="1"/>
      <c r="D36" s="1"/>
      <c r="H36" s="15"/>
      <c r="I36" s="17"/>
    </row>
    <row r="37" spans="1:10" ht="12.75">
      <c r="A37" s="15" t="s">
        <v>16</v>
      </c>
      <c r="B37" s="21">
        <f>3.13*SQRT((B35/B30))</f>
        <v>2.651653812733429</v>
      </c>
      <c r="C37" s="8"/>
      <c r="D37" s="1"/>
      <c r="E37" s="1"/>
      <c r="H37" s="15" t="s">
        <v>16</v>
      </c>
      <c r="I37" s="21">
        <f>3.13*SQRT((I35/I30))</f>
        <v>2.590100580160602</v>
      </c>
      <c r="J37" s="8"/>
    </row>
    <row r="38" spans="1:9" ht="12.75">
      <c r="A38" s="22" t="s">
        <v>17</v>
      </c>
      <c r="B38" s="23">
        <f>1/B37</f>
        <v>0.3771231354552881</v>
      </c>
      <c r="C38" s="1"/>
      <c r="D38" s="1"/>
      <c r="E38" s="1"/>
      <c r="H38" s="22" t="s">
        <v>17</v>
      </c>
      <c r="I38" s="23">
        <f>1/I37</f>
        <v>0.38608539284524385</v>
      </c>
    </row>
    <row r="39" spans="2:9" ht="12.75">
      <c r="B39" s="7"/>
      <c r="C39" s="1"/>
      <c r="D39" s="1"/>
      <c r="E39" s="1"/>
      <c r="I39" s="7"/>
    </row>
    <row r="40" spans="2:5" ht="12.75">
      <c r="B40" s="7"/>
      <c r="C40" s="8"/>
      <c r="D40" s="1"/>
      <c r="E40" s="1"/>
    </row>
    <row r="41" spans="1:4" ht="12.75">
      <c r="A41" t="s">
        <v>8</v>
      </c>
      <c r="B41" s="1">
        <f>B5+I5+I25+B25</f>
        <v>419</v>
      </c>
      <c r="C41" t="s">
        <v>0</v>
      </c>
      <c r="D41" s="5"/>
    </row>
    <row r="42" ht="12.75">
      <c r="D42" s="5"/>
    </row>
    <row r="43" spans="1:4" ht="12.75">
      <c r="A43" t="s">
        <v>18</v>
      </c>
      <c r="B43" s="26">
        <v>129</v>
      </c>
      <c r="C43" s="8" t="s">
        <v>23</v>
      </c>
      <c r="D43" s="5"/>
    </row>
    <row r="44" spans="1:3" ht="12.75">
      <c r="A44" t="s">
        <v>19</v>
      </c>
      <c r="B44" s="26">
        <v>132.5</v>
      </c>
      <c r="C44" t="s">
        <v>23</v>
      </c>
    </row>
    <row r="45" spans="1:3" ht="12.75">
      <c r="A45" t="s">
        <v>24</v>
      </c>
      <c r="B45" s="27">
        <f>(B44+B43)/2</f>
        <v>130.75</v>
      </c>
      <c r="C45" t="s">
        <v>23</v>
      </c>
    </row>
    <row r="46" spans="1:3" ht="12.75">
      <c r="A46" t="s">
        <v>20</v>
      </c>
      <c r="B46" s="26">
        <v>222</v>
      </c>
      <c r="C46" t="s">
        <v>23</v>
      </c>
    </row>
    <row r="48" spans="1:6" ht="12.75">
      <c r="A48" t="s">
        <v>22</v>
      </c>
      <c r="D48" s="10">
        <f>((B25+I25)/B41)*B46</f>
        <v>110.73508353221956</v>
      </c>
      <c r="E48" t="s">
        <v>23</v>
      </c>
      <c r="F48" s="6">
        <f>D48/B46</f>
        <v>0.4988066825775656</v>
      </c>
    </row>
    <row r="49" spans="1:5" ht="12.75">
      <c r="A49" t="s">
        <v>21</v>
      </c>
      <c r="D49" s="11">
        <f>(((B5+B25)/B41)-0.5)*B45</f>
        <v>2.6524463007159946</v>
      </c>
      <c r="E49" t="s">
        <v>23</v>
      </c>
    </row>
    <row r="50" ht="12.75">
      <c r="D50" s="10"/>
    </row>
  </sheetData>
  <mergeCells count="1">
    <mergeCell ref="H1:I3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Devil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Bell</dc:creator>
  <cp:keywords/>
  <dc:description/>
  <cp:lastModifiedBy>Marc Bell</cp:lastModifiedBy>
  <dcterms:created xsi:type="dcterms:W3CDTF">2001-07-03T20:58:50Z</dcterms:created>
  <dcterms:modified xsi:type="dcterms:W3CDTF">2001-07-11T20:24:21Z</dcterms:modified>
  <cp:category/>
  <cp:version/>
  <cp:contentType/>
  <cp:contentStatus/>
</cp:coreProperties>
</file>